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st Sheet Woven Pant" sheetId="4" r:id="rId1"/>
  </sheets>
  <definedNames>
    <definedName name="_xlnm.Print_Area" localSheetId="0">'Cost Sheet Woven Pant'!$A$1:$M$47</definedName>
  </definedNames>
  <calcPr calcId="152511"/>
</workbook>
</file>

<file path=xl/calcChain.xml><?xml version="1.0" encoding="utf-8"?>
<calcChain xmlns="http://schemas.openxmlformats.org/spreadsheetml/2006/main">
  <c r="G21" i="4" l="1"/>
  <c r="G22" i="4" s="1"/>
  <c r="K34" i="4" s="1"/>
  <c r="D21" i="4"/>
  <c r="I15" i="4"/>
  <c r="J15" i="4"/>
  <c r="F44" i="4" l="1"/>
  <c r="K14" i="4"/>
  <c r="K16" i="4"/>
  <c r="K12" i="4"/>
  <c r="K13" i="4"/>
  <c r="L16" i="4"/>
  <c r="G16" i="4" s="1"/>
  <c r="I16" i="4" s="1"/>
  <c r="J16" i="4" s="1"/>
  <c r="L14" i="4"/>
  <c r="L13" i="4"/>
  <c r="G13" i="4" s="1"/>
  <c r="I13" i="4" s="1"/>
  <c r="L12" i="4"/>
  <c r="G14" i="4" l="1"/>
  <c r="I14" i="4" s="1"/>
  <c r="J14" i="4" s="1"/>
  <c r="G12" i="4"/>
  <c r="I12" i="4" s="1"/>
  <c r="J12" i="4" s="1"/>
  <c r="J13" i="4"/>
  <c r="K35" i="4"/>
  <c r="B20" i="4" l="1"/>
  <c r="J43" i="4" l="1"/>
  <c r="D20" i="4"/>
  <c r="G20" i="4" s="1"/>
  <c r="K41" i="4" s="1"/>
  <c r="K42" i="4" s="1"/>
  <c r="K43" i="4" s="1"/>
</calcChain>
</file>

<file path=xl/sharedStrings.xml><?xml version="1.0" encoding="utf-8"?>
<sst xmlns="http://schemas.openxmlformats.org/spreadsheetml/2006/main" count="80" uniqueCount="79">
  <si>
    <t>Item</t>
  </si>
  <si>
    <t>Trims Cost Break-down</t>
  </si>
  <si>
    <t>Code</t>
  </si>
  <si>
    <t>Poly Price Sticker</t>
  </si>
  <si>
    <t>CM</t>
  </si>
  <si>
    <t>Hanger Loop/Yds</t>
  </si>
  <si>
    <t>Cost Break-Down</t>
  </si>
  <si>
    <t>Customar    :</t>
  </si>
  <si>
    <t>Style             :</t>
  </si>
  <si>
    <t>Fabrication :</t>
  </si>
  <si>
    <t>Item              :</t>
  </si>
  <si>
    <t>Qty                :</t>
  </si>
  <si>
    <t>Sewing Thread</t>
  </si>
  <si>
    <t>FABRIC</t>
  </si>
  <si>
    <t>Add Percentage</t>
  </si>
  <si>
    <t>Require Qty Yds  /Dz</t>
  </si>
  <si>
    <t>Suppliear</t>
  </si>
  <si>
    <t>FOB PRICE PER /PCS</t>
  </si>
  <si>
    <t>TOTAL FOB PRICE / DZ</t>
  </si>
  <si>
    <t>TEST COST</t>
  </si>
  <si>
    <t>COMMERCIAL COST</t>
  </si>
  <si>
    <t>FABRIC COST</t>
  </si>
  <si>
    <t>Price / Yds</t>
  </si>
  <si>
    <t>Total Fabric price / Yds</t>
  </si>
  <si>
    <t>Orgin</t>
  </si>
  <si>
    <t>EMBOIDARY COST</t>
  </si>
  <si>
    <t>TOTAL REQUIRE / DZ</t>
  </si>
  <si>
    <t>TOTAL FABRIC COST</t>
  </si>
  <si>
    <t>Size Range  :</t>
  </si>
  <si>
    <t>Consum size:</t>
  </si>
  <si>
    <t xml:space="preserve">The String                                                                           </t>
  </si>
  <si>
    <t>XXS to XXL</t>
  </si>
  <si>
    <t>Date-06.02.17</t>
  </si>
  <si>
    <t>PRICE WITH</t>
  </si>
  <si>
    <t>Chaina Cost</t>
  </si>
  <si>
    <t>Woven Main Label</t>
  </si>
  <si>
    <t>Satin Size Label</t>
  </si>
  <si>
    <t>Hang tag&amp; Cord</t>
  </si>
  <si>
    <t>Special Hang-Tag  4 Pcs</t>
  </si>
  <si>
    <t>Papper waist tag</t>
  </si>
  <si>
    <t>Button bag (Paper)</t>
  </si>
  <si>
    <t>Hang-Tag Price Sticker</t>
  </si>
  <si>
    <t>Carton Size Sticker</t>
  </si>
  <si>
    <t>Carton Shipping mark Sticker</t>
  </si>
  <si>
    <t xml:space="preserve">Poly </t>
  </si>
  <si>
    <t xml:space="preserve">Carton </t>
  </si>
  <si>
    <t xml:space="preserve">Woven main with size </t>
  </si>
  <si>
    <t xml:space="preserve">Care Label (Woven) </t>
  </si>
  <si>
    <t>Neck tape</t>
  </si>
  <si>
    <t>7B006K</t>
  </si>
  <si>
    <t>3000 Pcs</t>
  </si>
  <si>
    <t>TOTAL TRIMS COST</t>
  </si>
  <si>
    <t>Yds/Price</t>
  </si>
  <si>
    <t>TOTAL PRICE USD ($)</t>
  </si>
  <si>
    <t>Local Cost</t>
  </si>
  <si>
    <t>FINAL FOB COST  $ (USD)</t>
  </si>
  <si>
    <t>IMRAN-01722220541</t>
  </si>
  <si>
    <t>Fashion Xpress Ltd</t>
  </si>
  <si>
    <t>IMAGE</t>
  </si>
  <si>
    <t>100% Cotton ,10 OZ</t>
  </si>
  <si>
    <t>Require Qty Yds/Pcs</t>
  </si>
  <si>
    <t>Shrinkage</t>
  </si>
  <si>
    <t>Fabrice Width</t>
  </si>
  <si>
    <t>Require Qty with percentage Yds/ Pcs</t>
  </si>
  <si>
    <t>PRINT</t>
  </si>
  <si>
    <t>Button</t>
  </si>
  <si>
    <t>Zipper</t>
  </si>
  <si>
    <t>Length With percentage</t>
  </si>
  <si>
    <t>Width with percentage</t>
  </si>
  <si>
    <t>Length</t>
  </si>
  <si>
    <t>Width</t>
  </si>
  <si>
    <t>Require Fabric/ Dz/ Yds</t>
  </si>
  <si>
    <t xml:space="preserve">Body Length/cm </t>
  </si>
  <si>
    <t xml:space="preserve">Width/cm </t>
  </si>
  <si>
    <t>BODY</t>
  </si>
  <si>
    <t>WAIST BAND</t>
  </si>
  <si>
    <t>POCKET</t>
  </si>
  <si>
    <t xml:space="preserve">POCKETING </t>
  </si>
  <si>
    <t>Woven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</si>
</sst>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0" borderId="0" xfId="0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9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8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8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8" fontId="5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8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8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8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6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6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8" fontId="1" fillId="3" borderId="9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Protection="1"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8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8" fontId="2" fillId="3" borderId="9" xfId="0" applyNumberFormat="1" applyFont="1" applyFill="1" applyBorder="1" applyAlignment="1" applyProtection="1">
      <alignment horizontal="center" vertical="center"/>
      <protection hidden="1"/>
    </xf>
    <xf numFmtId="8" fontId="6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8" fontId="11" fillId="2" borderId="8" xfId="0" applyNumberFormat="1" applyFont="1" applyFill="1" applyBorder="1" applyAlignment="1" applyProtection="1">
      <alignment horizontal="center" vertical="center" wrapText="1"/>
      <protection hidden="1"/>
    </xf>
    <xf numFmtId="8" fontId="6" fillId="2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8" fontId="1" fillId="3" borderId="8" xfId="0" applyNumberFormat="1" applyFont="1" applyFill="1" applyBorder="1" applyAlignment="1" applyProtection="1">
      <alignment horizontal="center" vertical="center" wrapText="1"/>
      <protection hidden="1"/>
    </xf>
    <xf numFmtId="8" fontId="1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8" fontId="2" fillId="3" borderId="34" xfId="0" applyNumberFormat="1" applyFont="1" applyFill="1" applyBorder="1" applyAlignment="1" applyProtection="1">
      <alignment horizontal="center" vertical="center"/>
      <protection hidden="1"/>
    </xf>
    <xf numFmtId="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8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8" fontId="10" fillId="3" borderId="29" xfId="0" applyNumberFormat="1" applyFont="1" applyFill="1" applyBorder="1" applyAlignment="1" applyProtection="1">
      <alignment horizontal="center" vertical="center"/>
      <protection locked="0"/>
    </xf>
    <xf numFmtId="8" fontId="10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8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4" fillId="4" borderId="3" xfId="0" applyFont="1" applyFill="1" applyBorder="1" applyAlignment="1" applyProtection="1">
      <alignment horizontal="center" vertical="center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topLeftCell="A31" zoomScale="55" zoomScaleNormal="100" zoomScaleSheetLayoutView="55" workbookViewId="0">
      <selection activeCell="K40" sqref="K40"/>
    </sheetView>
  </sheetViews>
  <sheetFormatPr defaultRowHeight="15" x14ac:dyDescent="0.25"/>
  <cols>
    <col min="1" max="1" width="7.42578125" style="3" customWidth="1"/>
    <col min="2" max="2" width="36.5703125" style="3" customWidth="1"/>
    <col min="3" max="3" width="12.140625" style="3" customWidth="1"/>
    <col min="4" max="4" width="12.7109375" style="3" customWidth="1"/>
    <col min="5" max="6" width="16" style="3" customWidth="1"/>
    <col min="7" max="7" width="20" style="3" customWidth="1"/>
    <col min="8" max="8" width="17.85546875" style="3" customWidth="1"/>
    <col min="9" max="9" width="22" style="3" customWidth="1"/>
    <col min="10" max="10" width="14.5703125" style="3" customWidth="1"/>
    <col min="11" max="11" width="18.5703125" style="3" customWidth="1"/>
    <col min="12" max="12" width="19.140625" style="3" customWidth="1"/>
    <col min="13" max="13" width="9.85546875" style="3" customWidth="1"/>
    <col min="14" max="14" width="18.7109375" style="3" customWidth="1"/>
    <col min="15" max="16" width="9.140625" style="3"/>
    <col min="17" max="17" width="17" style="3" customWidth="1"/>
    <col min="18" max="18" width="9.140625" style="3"/>
    <col min="19" max="19" width="9.85546875" style="3" bestFit="1" customWidth="1"/>
    <col min="20" max="16384" width="9.140625" style="3"/>
  </cols>
  <sheetData>
    <row r="1" spans="1:19" ht="46.5" x14ac:dyDescent="0.25">
      <c r="A1" s="1"/>
      <c r="B1" s="94" t="s">
        <v>6</v>
      </c>
      <c r="C1" s="94"/>
      <c r="D1" s="94"/>
      <c r="E1" s="94"/>
      <c r="F1" s="94"/>
      <c r="G1" s="94"/>
      <c r="H1" s="94"/>
      <c r="I1" s="94"/>
      <c r="J1" s="94"/>
      <c r="K1" s="60"/>
      <c r="L1" s="2"/>
      <c r="M1" s="1"/>
      <c r="N1" s="51"/>
      <c r="O1" s="51"/>
      <c r="P1" s="51"/>
      <c r="Q1" s="51"/>
      <c r="R1" s="51"/>
      <c r="S1" s="51"/>
    </row>
    <row r="2" spans="1:19" ht="18.75" customHeight="1" thickBot="1" x14ac:dyDescent="0.3">
      <c r="A2" s="1"/>
      <c r="B2" s="94"/>
      <c r="C2" s="94"/>
      <c r="D2" s="94"/>
      <c r="E2" s="94"/>
      <c r="F2" s="94"/>
      <c r="G2" s="94"/>
      <c r="H2" s="94"/>
      <c r="I2" s="94"/>
      <c r="J2" s="94"/>
      <c r="K2" s="60"/>
      <c r="L2" s="1"/>
      <c r="M2" s="1"/>
      <c r="N2" s="51"/>
      <c r="O2" s="51"/>
      <c r="P2" s="51"/>
      <c r="Q2" s="51"/>
      <c r="R2" s="51"/>
      <c r="S2" s="51"/>
    </row>
    <row r="3" spans="1:19" ht="31.5" x14ac:dyDescent="0.25">
      <c r="A3" s="51"/>
      <c r="B3" s="52" t="s">
        <v>7</v>
      </c>
      <c r="C3" s="4" t="s">
        <v>30</v>
      </c>
      <c r="D3" s="4"/>
      <c r="E3" s="4"/>
      <c r="F3" s="4"/>
      <c r="G3" s="4"/>
      <c r="H3" s="4"/>
      <c r="I3" s="4"/>
      <c r="J3" s="83" t="s">
        <v>32</v>
      </c>
      <c r="K3" s="83"/>
      <c r="L3" s="84"/>
      <c r="M3" s="1"/>
      <c r="N3" s="51"/>
      <c r="O3" s="51"/>
      <c r="P3" s="51"/>
      <c r="Q3" s="51"/>
      <c r="R3" s="51"/>
      <c r="S3" s="51"/>
    </row>
    <row r="4" spans="1:19" ht="31.5" x14ac:dyDescent="0.5">
      <c r="A4" s="5"/>
      <c r="B4" s="53" t="s">
        <v>8</v>
      </c>
      <c r="C4" s="61" t="s">
        <v>49</v>
      </c>
      <c r="D4" s="61"/>
      <c r="E4" s="61"/>
      <c r="F4" s="61"/>
      <c r="G4" s="61"/>
      <c r="H4" s="61"/>
      <c r="I4" s="61"/>
      <c r="J4" s="61"/>
      <c r="K4" s="61"/>
      <c r="L4" s="6"/>
      <c r="M4" s="1"/>
      <c r="N4" s="51"/>
      <c r="O4" s="51"/>
      <c r="P4" s="51"/>
      <c r="Q4" s="51"/>
      <c r="R4" s="51"/>
      <c r="S4" s="51"/>
    </row>
    <row r="5" spans="1:19" ht="31.5" x14ac:dyDescent="0.5">
      <c r="A5" s="5"/>
      <c r="B5" s="53" t="s">
        <v>9</v>
      </c>
      <c r="C5" s="85" t="s">
        <v>59</v>
      </c>
      <c r="D5" s="85"/>
      <c r="E5" s="85"/>
      <c r="F5" s="85"/>
      <c r="G5" s="85"/>
      <c r="H5" s="85"/>
      <c r="I5" s="86" t="s">
        <v>58</v>
      </c>
      <c r="J5" s="86"/>
      <c r="K5" s="61"/>
      <c r="L5" s="6"/>
      <c r="M5" s="1"/>
      <c r="N5" s="51"/>
      <c r="O5" s="51"/>
      <c r="P5" s="51"/>
      <c r="Q5" s="51"/>
      <c r="R5" s="51"/>
      <c r="S5" s="51"/>
    </row>
    <row r="6" spans="1:19" ht="31.5" x14ac:dyDescent="0.5">
      <c r="A6" s="5"/>
      <c r="B6" s="53" t="s">
        <v>10</v>
      </c>
      <c r="C6" s="85" t="s">
        <v>78</v>
      </c>
      <c r="D6" s="85"/>
      <c r="E6" s="85"/>
      <c r="F6" s="85"/>
      <c r="G6" s="85"/>
      <c r="H6" s="85"/>
      <c r="I6" s="85"/>
      <c r="J6" s="85"/>
      <c r="K6" s="61"/>
      <c r="L6" s="6"/>
      <c r="M6" s="1"/>
      <c r="N6" s="51"/>
      <c r="O6" s="51"/>
      <c r="P6" s="51"/>
      <c r="Q6" s="51"/>
      <c r="R6" s="51"/>
      <c r="S6" s="51"/>
    </row>
    <row r="7" spans="1:19" ht="31.5" x14ac:dyDescent="0.5">
      <c r="A7" s="5"/>
      <c r="B7" s="53" t="s">
        <v>28</v>
      </c>
      <c r="C7" s="61" t="s">
        <v>31</v>
      </c>
      <c r="D7" s="61"/>
      <c r="E7" s="61"/>
      <c r="F7" s="61"/>
      <c r="G7" s="61"/>
      <c r="H7" s="61"/>
      <c r="I7" s="61"/>
      <c r="J7" s="61"/>
      <c r="K7" s="61"/>
      <c r="L7" s="6"/>
      <c r="M7" s="1"/>
      <c r="N7" s="51"/>
      <c r="O7" s="51"/>
      <c r="P7" s="51"/>
      <c r="Q7" s="51"/>
      <c r="R7" s="51"/>
      <c r="S7" s="51"/>
    </row>
    <row r="8" spans="1:19" ht="32.25" thickBot="1" x14ac:dyDescent="0.55000000000000004">
      <c r="A8" s="51"/>
      <c r="B8" s="53" t="s">
        <v>11</v>
      </c>
      <c r="C8" s="61" t="s">
        <v>50</v>
      </c>
      <c r="D8" s="61"/>
      <c r="E8" s="61"/>
      <c r="F8" s="61"/>
      <c r="G8" s="61"/>
      <c r="H8" s="61"/>
      <c r="I8" s="61"/>
      <c r="J8" s="61"/>
      <c r="K8" s="61"/>
      <c r="L8" s="6"/>
      <c r="M8" s="1"/>
      <c r="N8" s="51"/>
      <c r="O8" s="51"/>
      <c r="P8" s="51"/>
      <c r="Q8" s="51"/>
      <c r="R8" s="51"/>
      <c r="S8" s="51"/>
    </row>
    <row r="9" spans="1:19" ht="32.25" thickBot="1" x14ac:dyDescent="0.55000000000000004">
      <c r="A9" s="51"/>
      <c r="B9" s="102" t="s">
        <v>29</v>
      </c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51"/>
      <c r="N9" s="51"/>
      <c r="O9" s="51"/>
      <c r="P9" s="51"/>
      <c r="Q9" s="51"/>
      <c r="R9" s="51"/>
      <c r="S9" s="51"/>
    </row>
    <row r="10" spans="1:19" ht="15.75" thickBot="1" x14ac:dyDescent="0.3">
      <c r="A10" s="51"/>
      <c r="B10" s="1"/>
      <c r="C10" s="1"/>
      <c r="D10" s="1"/>
      <c r="E10" s="1"/>
      <c r="F10" s="1"/>
      <c r="G10" s="1"/>
      <c r="H10" s="1"/>
      <c r="I10" s="1"/>
      <c r="J10" s="5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8" customFormat="1" ht="95.25" customHeight="1" x14ac:dyDescent="0.25">
      <c r="A11" s="55"/>
      <c r="B11" s="69" t="s">
        <v>13</v>
      </c>
      <c r="C11" s="70" t="s">
        <v>72</v>
      </c>
      <c r="D11" s="71" t="s">
        <v>73</v>
      </c>
      <c r="E11" s="71" t="s">
        <v>62</v>
      </c>
      <c r="F11" s="71" t="s">
        <v>61</v>
      </c>
      <c r="G11" s="71" t="s">
        <v>60</v>
      </c>
      <c r="H11" s="71" t="s">
        <v>14</v>
      </c>
      <c r="I11" s="72" t="s">
        <v>63</v>
      </c>
      <c r="J11" s="69" t="s">
        <v>15</v>
      </c>
      <c r="K11" s="143" t="s">
        <v>67</v>
      </c>
      <c r="L11" s="143" t="s">
        <v>68</v>
      </c>
      <c r="M11" s="56"/>
      <c r="N11" s="56"/>
      <c r="O11" s="54"/>
      <c r="P11" s="54"/>
      <c r="Q11" s="54"/>
      <c r="R11" s="54"/>
      <c r="S11" s="54"/>
    </row>
    <row r="12" spans="1:19" ht="33.75" customHeight="1" x14ac:dyDescent="0.25">
      <c r="A12" s="13"/>
      <c r="B12" s="50" t="s">
        <v>74</v>
      </c>
      <c r="C12" s="9">
        <v>84</v>
      </c>
      <c r="D12" s="10">
        <v>45</v>
      </c>
      <c r="E12" s="10">
        <v>58</v>
      </c>
      <c r="F12" s="74" t="s">
        <v>69</v>
      </c>
      <c r="G12" s="68">
        <f>(K12*L12*2)/36/E12</f>
        <v>0.73593969027018502</v>
      </c>
      <c r="H12" s="11">
        <v>0.05</v>
      </c>
      <c r="I12" s="73">
        <f>G12*H12+G12</f>
        <v>0.77273667478369423</v>
      </c>
      <c r="J12" s="145">
        <f>I12*12</f>
        <v>9.2728400974043304</v>
      </c>
      <c r="K12" s="113">
        <f>((C12*F13+C12)+6)/2.54</f>
        <v>38.078740157480311</v>
      </c>
      <c r="L12" s="113">
        <f>((D12*F16+D12)+4)/2.54</f>
        <v>20.177165354330707</v>
      </c>
      <c r="M12" s="62"/>
      <c r="N12" s="62"/>
      <c r="O12" s="51"/>
      <c r="P12" s="51"/>
      <c r="Q12" s="51"/>
      <c r="R12" s="51"/>
      <c r="S12" s="51"/>
    </row>
    <row r="13" spans="1:19" ht="42" customHeight="1" x14ac:dyDescent="0.25">
      <c r="A13" s="13"/>
      <c r="B13" s="50" t="s">
        <v>75</v>
      </c>
      <c r="C13" s="49">
        <v>46</v>
      </c>
      <c r="D13" s="10">
        <v>4</v>
      </c>
      <c r="E13" s="10">
        <v>58</v>
      </c>
      <c r="F13" s="48">
        <v>0.08</v>
      </c>
      <c r="G13" s="68">
        <f t="shared" ref="G13:G14" si="0">(K13*L13*2)/36/E13</f>
        <v>6.7786802240271143E-2</v>
      </c>
      <c r="H13" s="11">
        <v>0.05</v>
      </c>
      <c r="I13" s="73">
        <f t="shared" ref="I13:I14" si="1">G13*H13+G13</f>
        <v>7.1176142352284699E-2</v>
      </c>
      <c r="J13" s="145">
        <f t="shared" ref="J13:J14" si="2">I13*12</f>
        <v>0.85411370822741639</v>
      </c>
      <c r="K13" s="113">
        <f>((C13*F13+C13)+6)/2.54</f>
        <v>21.921259842519685</v>
      </c>
      <c r="L13" s="113">
        <f>((D13*F16+D13)+4)/2.54</f>
        <v>3.228346456692913</v>
      </c>
      <c r="M13" s="62"/>
      <c r="N13" s="62"/>
      <c r="O13" s="51"/>
      <c r="P13" s="51"/>
      <c r="Q13" s="51"/>
      <c r="R13" s="51"/>
      <c r="S13" s="51"/>
    </row>
    <row r="14" spans="1:19" ht="28.5" customHeight="1" x14ac:dyDescent="0.25">
      <c r="A14" s="13"/>
      <c r="B14" s="50" t="s">
        <v>76</v>
      </c>
      <c r="C14" s="49">
        <v>12</v>
      </c>
      <c r="D14" s="10">
        <v>10</v>
      </c>
      <c r="E14" s="10">
        <v>58</v>
      </c>
      <c r="F14" s="68" t="s">
        <v>70</v>
      </c>
      <c r="G14" s="68">
        <f t="shared" si="0"/>
        <v>4.0816748300163269E-2</v>
      </c>
      <c r="H14" s="11">
        <v>0.05</v>
      </c>
      <c r="I14" s="73">
        <f t="shared" si="1"/>
        <v>4.2857585715171433E-2</v>
      </c>
      <c r="J14" s="145">
        <f t="shared" si="2"/>
        <v>0.51429102858205722</v>
      </c>
      <c r="K14" s="113">
        <f>((C14*F13+C14)+6)/2.54</f>
        <v>7.4645669291338583</v>
      </c>
      <c r="L14" s="113">
        <f>((D14*F16+D14)+4)/2.54</f>
        <v>5.7086614173228343</v>
      </c>
      <c r="M14" s="62"/>
      <c r="N14" s="62"/>
      <c r="O14" s="51"/>
      <c r="P14" s="51"/>
      <c r="Q14" s="51"/>
      <c r="R14" s="51"/>
      <c r="S14" s="51"/>
    </row>
    <row r="15" spans="1:19" ht="30.75" customHeight="1" x14ac:dyDescent="0.25">
      <c r="A15" s="13"/>
      <c r="B15" s="115" t="s">
        <v>26</v>
      </c>
      <c r="C15" s="116"/>
      <c r="D15" s="116"/>
      <c r="E15" s="116"/>
      <c r="F15" s="117"/>
      <c r="G15" s="118"/>
      <c r="H15" s="119"/>
      <c r="I15" s="120">
        <f>SUM(I12:I14)</f>
        <v>0.88677040285115027</v>
      </c>
      <c r="J15" s="146">
        <f>SUM(J12:J14)</f>
        <v>10.641244834213804</v>
      </c>
      <c r="K15" s="144"/>
      <c r="L15" s="144"/>
      <c r="M15" s="62"/>
      <c r="N15" s="62"/>
      <c r="O15" s="51"/>
      <c r="P15" s="51"/>
      <c r="Q15" s="51"/>
      <c r="R15" s="51"/>
      <c r="S15" s="51"/>
    </row>
    <row r="16" spans="1:19" ht="28.5" customHeight="1" thickBot="1" x14ac:dyDescent="0.3">
      <c r="A16" s="13"/>
      <c r="B16" s="126" t="s">
        <v>77</v>
      </c>
      <c r="C16" s="127">
        <v>15.5</v>
      </c>
      <c r="D16" s="127">
        <v>10</v>
      </c>
      <c r="E16" s="127">
        <v>58</v>
      </c>
      <c r="F16" s="128">
        <v>0.05</v>
      </c>
      <c r="G16" s="129">
        <f>(K16*L16*2)/36/E16</f>
        <v>4.8954264575195819E-2</v>
      </c>
      <c r="H16" s="128">
        <v>0.05</v>
      </c>
      <c r="I16" s="142">
        <f>G16*H16+G16</f>
        <v>5.1401977803955612E-2</v>
      </c>
      <c r="J16" s="147">
        <f>I16*12</f>
        <v>0.61682373364746734</v>
      </c>
      <c r="K16" s="113">
        <f>((C16*F13+C16)+6)/2.54</f>
        <v>8.9527559055118111</v>
      </c>
      <c r="L16" s="113">
        <f>((D16*F16+D16)+4)/2.54</f>
        <v>5.7086614173228343</v>
      </c>
      <c r="M16" s="62"/>
      <c r="N16" s="62"/>
      <c r="O16" s="51"/>
      <c r="P16" s="51"/>
      <c r="Q16" s="51"/>
      <c r="R16" s="51"/>
      <c r="S16" s="51"/>
    </row>
    <row r="17" spans="1:20" ht="28.5" customHeight="1" thickBot="1" x14ac:dyDescent="0.3">
      <c r="A17" s="13"/>
      <c r="B17" s="13"/>
      <c r="C17" s="114"/>
      <c r="D17" s="114"/>
      <c r="E17" s="114"/>
      <c r="F17" s="112"/>
      <c r="G17" s="114"/>
      <c r="H17" s="112"/>
      <c r="I17" s="114"/>
      <c r="J17" s="114"/>
      <c r="K17" s="113"/>
      <c r="L17" s="113"/>
      <c r="M17" s="62"/>
      <c r="N17" s="62"/>
      <c r="O17" s="51"/>
      <c r="P17" s="51"/>
      <c r="Q17" s="51"/>
      <c r="R17" s="51"/>
      <c r="S17" s="51"/>
    </row>
    <row r="18" spans="1:20" s="14" customFormat="1" ht="76.5" customHeight="1" x14ac:dyDescent="0.25">
      <c r="A18" s="13"/>
      <c r="B18" s="95" t="s">
        <v>16</v>
      </c>
      <c r="C18" s="96" t="s">
        <v>22</v>
      </c>
      <c r="D18" s="98" t="s">
        <v>71</v>
      </c>
      <c r="E18" s="98"/>
      <c r="F18" s="98" t="s">
        <v>23</v>
      </c>
      <c r="G18" s="100" t="s">
        <v>23</v>
      </c>
      <c r="H18" s="13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</row>
    <row r="19" spans="1:20" s="17" customFormat="1" ht="24.75" customHeight="1" thickBot="1" x14ac:dyDescent="0.3">
      <c r="A19" s="32"/>
      <c r="B19" s="125"/>
      <c r="C19" s="97"/>
      <c r="D19" s="99"/>
      <c r="E19" s="99"/>
      <c r="F19" s="99"/>
      <c r="G19" s="101"/>
      <c r="H19" s="16"/>
      <c r="I19" s="15"/>
      <c r="J19" s="15"/>
      <c r="K19" s="15"/>
      <c r="L19" s="15"/>
      <c r="M19" s="15"/>
      <c r="N19" s="32"/>
      <c r="O19" s="32"/>
      <c r="P19" s="32"/>
      <c r="Q19" s="32"/>
      <c r="R19" s="32"/>
      <c r="S19" s="32"/>
    </row>
    <row r="20" spans="1:20" s="17" customFormat="1" ht="46.5" customHeight="1" x14ac:dyDescent="0.25">
      <c r="A20" s="32"/>
      <c r="B20" s="123" t="e">
        <f>#REF!+#REF!+#REF!+#REF!</f>
        <v>#REF!</v>
      </c>
      <c r="C20" s="121">
        <v>2.2000000000000002</v>
      </c>
      <c r="D20" s="68">
        <f>J15</f>
        <v>10.641244834213804</v>
      </c>
      <c r="E20" s="10"/>
      <c r="F20" s="10"/>
      <c r="G20" s="66">
        <f>C20*D20</f>
        <v>23.41073863527037</v>
      </c>
      <c r="H20" s="18"/>
      <c r="I20" s="15"/>
      <c r="J20" s="15"/>
      <c r="K20" s="15"/>
      <c r="L20" s="15"/>
      <c r="M20" s="15"/>
      <c r="N20" s="32"/>
      <c r="O20" s="32"/>
      <c r="P20" s="32"/>
      <c r="Q20" s="32"/>
      <c r="R20" s="32"/>
      <c r="S20" s="32"/>
    </row>
    <row r="21" spans="1:20" s="17" customFormat="1" ht="46.5" customHeight="1" thickBot="1" x14ac:dyDescent="0.3">
      <c r="A21" s="32"/>
      <c r="B21" s="124"/>
      <c r="C21" s="121">
        <v>0.7</v>
      </c>
      <c r="D21" s="68">
        <f>J16</f>
        <v>0.61682373364746734</v>
      </c>
      <c r="E21" s="110"/>
      <c r="F21" s="110"/>
      <c r="G21" s="111">
        <f>C21*D21</f>
        <v>0.43177661355322711</v>
      </c>
      <c r="H21" s="18"/>
      <c r="I21" s="15"/>
      <c r="J21" s="15"/>
      <c r="K21" s="15"/>
      <c r="L21" s="15"/>
      <c r="M21" s="15"/>
      <c r="N21" s="32"/>
      <c r="O21" s="32"/>
      <c r="P21" s="32"/>
      <c r="Q21" s="32"/>
      <c r="R21" s="32"/>
      <c r="S21" s="32"/>
    </row>
    <row r="22" spans="1:20" s="17" customFormat="1" ht="33" customHeight="1" thickBot="1" x14ac:dyDescent="0.3">
      <c r="A22" s="32"/>
      <c r="B22" s="122" t="s">
        <v>27</v>
      </c>
      <c r="C22" s="81"/>
      <c r="D22" s="82"/>
      <c r="E22" s="63"/>
      <c r="F22" s="63"/>
      <c r="G22" s="67">
        <f>SUM(G20:G21)</f>
        <v>23.842515248823599</v>
      </c>
      <c r="H22" s="18"/>
      <c r="I22" s="15"/>
      <c r="J22" s="15"/>
      <c r="K22" s="15"/>
      <c r="L22" s="15"/>
      <c r="M22" s="15"/>
      <c r="N22" s="32"/>
      <c r="O22" s="32"/>
      <c r="P22" s="32"/>
      <c r="Q22" s="32"/>
      <c r="R22" s="32"/>
      <c r="S22" s="32"/>
    </row>
    <row r="23" spans="1:20" s="17" customFormat="1" ht="27" customHeight="1" thickBot="1" x14ac:dyDescent="0.3">
      <c r="A23" s="15"/>
      <c r="B23" s="106" t="s">
        <v>1</v>
      </c>
      <c r="C23" s="106"/>
      <c r="D23" s="106"/>
      <c r="E23" s="106"/>
      <c r="F23" s="106"/>
      <c r="G23" s="15"/>
      <c r="H23" s="15"/>
      <c r="I23" s="15"/>
      <c r="J23" s="15"/>
      <c r="K23" s="15"/>
      <c r="L23" s="15"/>
      <c r="M23" s="15"/>
      <c r="N23" s="32"/>
      <c r="O23" s="32"/>
      <c r="P23" s="32"/>
      <c r="Q23" s="32"/>
      <c r="R23" s="32"/>
      <c r="S23" s="32"/>
    </row>
    <row r="24" spans="1:20" s="20" customFormat="1" ht="49.5" customHeight="1" x14ac:dyDescent="0.25">
      <c r="A24" s="19"/>
      <c r="B24" s="130" t="s">
        <v>0</v>
      </c>
      <c r="C24" s="131" t="s">
        <v>2</v>
      </c>
      <c r="D24" s="132" t="s">
        <v>24</v>
      </c>
      <c r="E24" s="131" t="s">
        <v>34</v>
      </c>
      <c r="F24" s="75" t="s">
        <v>54</v>
      </c>
      <c r="G24" s="18"/>
      <c r="H24" s="18"/>
      <c r="I24" s="18"/>
      <c r="J24" s="18"/>
      <c r="K24" s="19"/>
      <c r="L24" s="19"/>
      <c r="M24" s="19"/>
      <c r="N24" s="18"/>
      <c r="O24" s="18"/>
      <c r="P24" s="18"/>
      <c r="Q24" s="18"/>
      <c r="R24" s="18"/>
      <c r="S24" s="18"/>
    </row>
    <row r="25" spans="1:20" s="17" customFormat="1" ht="31.5" customHeight="1" x14ac:dyDescent="0.25">
      <c r="A25" s="15"/>
      <c r="B25" s="58" t="s">
        <v>35</v>
      </c>
      <c r="C25" s="59"/>
      <c r="D25" s="21"/>
      <c r="E25" s="22"/>
      <c r="F25" s="23">
        <v>0.5</v>
      </c>
      <c r="G25" s="24"/>
      <c r="H25" s="25"/>
      <c r="I25" s="25"/>
      <c r="J25" s="25"/>
      <c r="K25" s="57"/>
      <c r="L25" s="26"/>
      <c r="M25" s="26"/>
      <c r="N25" s="107"/>
      <c r="O25" s="107"/>
      <c r="P25" s="107"/>
      <c r="Q25" s="107"/>
      <c r="R25" s="32"/>
      <c r="S25" s="32"/>
    </row>
    <row r="26" spans="1:20" s="17" customFormat="1" ht="31.5" customHeight="1" x14ac:dyDescent="0.25">
      <c r="A26" s="15"/>
      <c r="B26" s="58" t="s">
        <v>36</v>
      </c>
      <c r="C26" s="59"/>
      <c r="D26" s="21"/>
      <c r="E26" s="22"/>
      <c r="F26" s="23">
        <v>0.08</v>
      </c>
      <c r="G26" s="24"/>
      <c r="H26" s="25"/>
      <c r="I26" s="25"/>
      <c r="J26" s="25"/>
      <c r="K26" s="57"/>
      <c r="L26" s="26"/>
      <c r="M26" s="26"/>
      <c r="N26" s="57"/>
      <c r="O26" s="57"/>
      <c r="P26" s="57"/>
      <c r="Q26" s="57"/>
      <c r="R26" s="32"/>
      <c r="S26" s="32"/>
    </row>
    <row r="27" spans="1:20" s="17" customFormat="1" ht="31.5" customHeight="1" x14ac:dyDescent="0.25">
      <c r="A27" s="15"/>
      <c r="B27" s="58" t="s">
        <v>46</v>
      </c>
      <c r="C27" s="59"/>
      <c r="D27" s="21"/>
      <c r="E27" s="22"/>
      <c r="F27" s="23">
        <v>0.5</v>
      </c>
      <c r="G27" s="24"/>
      <c r="H27" s="25"/>
      <c r="I27" s="25"/>
      <c r="J27" s="25"/>
      <c r="K27" s="57"/>
      <c r="L27" s="26"/>
      <c r="M27" s="26"/>
      <c r="N27" s="57"/>
      <c r="O27" s="57"/>
      <c r="P27" s="57"/>
      <c r="Q27" s="57"/>
      <c r="R27" s="32"/>
      <c r="S27" s="32"/>
    </row>
    <row r="28" spans="1:20" s="17" customFormat="1" ht="31.5" customHeight="1" x14ac:dyDescent="0.25">
      <c r="A28" s="15"/>
      <c r="B28" s="58" t="s">
        <v>66</v>
      </c>
      <c r="C28" s="59"/>
      <c r="D28" s="21"/>
      <c r="E28" s="22"/>
      <c r="F28" s="23">
        <v>4</v>
      </c>
      <c r="G28" s="24"/>
      <c r="H28" s="25"/>
      <c r="I28" s="25"/>
      <c r="J28" s="25"/>
      <c r="K28" s="57"/>
      <c r="L28" s="26"/>
      <c r="M28" s="26"/>
      <c r="N28" s="57"/>
      <c r="O28" s="57"/>
      <c r="P28" s="57"/>
      <c r="Q28" s="57"/>
      <c r="R28" s="32"/>
      <c r="S28" s="32"/>
    </row>
    <row r="29" spans="1:20" s="17" customFormat="1" ht="31.5" customHeight="1" x14ac:dyDescent="0.25">
      <c r="A29" s="15"/>
      <c r="B29" s="58" t="s">
        <v>65</v>
      </c>
      <c r="C29" s="59"/>
      <c r="D29" s="21"/>
      <c r="E29" s="22"/>
      <c r="F29" s="23">
        <v>2.2000000000000002</v>
      </c>
      <c r="G29" s="24"/>
      <c r="H29" s="25"/>
      <c r="I29" s="25"/>
      <c r="J29" s="25"/>
      <c r="K29" s="57"/>
      <c r="L29" s="26"/>
      <c r="M29" s="26"/>
      <c r="N29" s="57"/>
      <c r="O29" s="57"/>
      <c r="P29" s="57"/>
      <c r="Q29" s="57"/>
      <c r="R29" s="32"/>
      <c r="S29" s="32"/>
    </row>
    <row r="30" spans="1:20" s="17" customFormat="1" ht="31.5" customHeight="1" x14ac:dyDescent="0.25">
      <c r="A30" s="15"/>
      <c r="B30" s="27" t="s">
        <v>40</v>
      </c>
      <c r="C30" s="28"/>
      <c r="D30" s="29"/>
      <c r="E30" s="22"/>
      <c r="F30" s="23">
        <v>0</v>
      </c>
      <c r="G30" s="24"/>
      <c r="H30" s="25"/>
      <c r="I30" s="25"/>
      <c r="J30" s="25"/>
      <c r="K30" s="57"/>
      <c r="L30" s="26"/>
      <c r="M30" s="26"/>
      <c r="N30" s="57"/>
      <c r="O30" s="57"/>
      <c r="P30" s="57"/>
      <c r="Q30" s="57"/>
      <c r="R30" s="32"/>
      <c r="S30" s="32"/>
    </row>
    <row r="31" spans="1:20" s="17" customFormat="1" ht="31.5" customHeight="1" thickBot="1" x14ac:dyDescent="0.3">
      <c r="A31" s="15"/>
      <c r="B31" s="58" t="s">
        <v>37</v>
      </c>
      <c r="C31" s="59"/>
      <c r="D31" s="21"/>
      <c r="E31" s="22"/>
      <c r="F31" s="23">
        <v>0.7</v>
      </c>
      <c r="G31" s="24"/>
      <c r="H31" s="30"/>
      <c r="I31" s="30"/>
      <c r="J31" s="31"/>
      <c r="K31" s="31"/>
      <c r="L31" s="32"/>
      <c r="M31" s="32"/>
      <c r="N31" s="30"/>
      <c r="O31" s="31"/>
      <c r="P31" s="31"/>
      <c r="Q31" s="31"/>
      <c r="R31" s="31"/>
      <c r="S31" s="32"/>
      <c r="T31" s="33"/>
    </row>
    <row r="32" spans="1:20" s="17" customFormat="1" ht="43.5" customHeight="1" x14ac:dyDescent="0.25">
      <c r="A32" s="15"/>
      <c r="B32" s="34" t="s">
        <v>38</v>
      </c>
      <c r="C32" s="59"/>
      <c r="D32" s="29"/>
      <c r="E32" s="22"/>
      <c r="F32" s="23">
        <v>0.8</v>
      </c>
      <c r="G32" s="24"/>
      <c r="H32" s="137" t="s">
        <v>55</v>
      </c>
      <c r="I32" s="138"/>
      <c r="J32" s="138"/>
      <c r="K32" s="139"/>
      <c r="L32" s="32"/>
      <c r="M32" s="32"/>
      <c r="N32" s="30"/>
      <c r="O32" s="31"/>
      <c r="P32" s="31"/>
      <c r="Q32" s="31"/>
      <c r="R32" s="31"/>
      <c r="S32" s="32"/>
      <c r="T32" s="33"/>
    </row>
    <row r="33" spans="1:20" s="17" customFormat="1" ht="25.5" customHeight="1" x14ac:dyDescent="0.25">
      <c r="A33" s="15"/>
      <c r="B33" s="34" t="s">
        <v>39</v>
      </c>
      <c r="C33" s="28"/>
      <c r="D33" s="29"/>
      <c r="E33" s="22"/>
      <c r="F33" s="23">
        <v>0.25</v>
      </c>
      <c r="G33" s="24"/>
      <c r="H33" s="108"/>
      <c r="I33" s="109"/>
      <c r="J33" s="35"/>
      <c r="K33" s="36" t="s">
        <v>52</v>
      </c>
      <c r="L33" s="25"/>
      <c r="M33" s="32"/>
      <c r="N33" s="107"/>
      <c r="O33" s="107"/>
      <c r="P33" s="107"/>
      <c r="Q33" s="107"/>
      <c r="R33" s="107"/>
      <c r="S33" s="107"/>
      <c r="T33" s="33"/>
    </row>
    <row r="34" spans="1:20" s="17" customFormat="1" ht="26.25" customHeight="1" x14ac:dyDescent="0.25">
      <c r="A34" s="15"/>
      <c r="B34" s="34" t="s">
        <v>47</v>
      </c>
      <c r="C34" s="28"/>
      <c r="D34" s="29"/>
      <c r="E34" s="22"/>
      <c r="F34" s="23">
        <v>0.5</v>
      </c>
      <c r="G34" s="24"/>
      <c r="H34" s="90" t="s">
        <v>21</v>
      </c>
      <c r="I34" s="91"/>
      <c r="J34" s="64"/>
      <c r="K34" s="80">
        <f>G22</f>
        <v>23.842515248823599</v>
      </c>
      <c r="L34" s="37"/>
      <c r="M34" s="32"/>
      <c r="N34" s="105"/>
      <c r="O34" s="105"/>
      <c r="P34" s="37"/>
      <c r="Q34" s="38"/>
      <c r="R34" s="38"/>
      <c r="S34" s="37"/>
      <c r="T34" s="33"/>
    </row>
    <row r="35" spans="1:20" s="17" customFormat="1" ht="27" customHeight="1" x14ac:dyDescent="0.25">
      <c r="A35" s="15"/>
      <c r="B35" s="39" t="s">
        <v>48</v>
      </c>
      <c r="C35" s="28"/>
      <c r="D35" s="29"/>
      <c r="E35" s="40"/>
      <c r="F35" s="41">
        <v>1.5</v>
      </c>
      <c r="G35" s="24"/>
      <c r="H35" s="90" t="s">
        <v>51</v>
      </c>
      <c r="I35" s="91"/>
      <c r="J35" s="64"/>
      <c r="K35" s="80">
        <f>F44</f>
        <v>13.480000000000002</v>
      </c>
      <c r="L35" s="37"/>
      <c r="M35" s="32"/>
      <c r="N35" s="105"/>
      <c r="O35" s="105"/>
      <c r="P35" s="37"/>
      <c r="Q35" s="38"/>
      <c r="R35" s="38"/>
      <c r="S35" s="37"/>
      <c r="T35" s="33"/>
    </row>
    <row r="36" spans="1:20" s="17" customFormat="1" ht="25.5" customHeight="1" x14ac:dyDescent="0.25">
      <c r="A36" s="15"/>
      <c r="B36" s="34" t="s">
        <v>12</v>
      </c>
      <c r="C36" s="28"/>
      <c r="D36" s="29"/>
      <c r="E36" s="22"/>
      <c r="F36" s="41">
        <v>0.8</v>
      </c>
      <c r="G36" s="24"/>
      <c r="H36" s="88" t="s">
        <v>4</v>
      </c>
      <c r="I36" s="89"/>
      <c r="J36" s="42"/>
      <c r="K36" s="43">
        <v>18</v>
      </c>
      <c r="L36" s="44"/>
      <c r="M36" s="32"/>
      <c r="N36" s="105"/>
      <c r="O36" s="105"/>
      <c r="P36" s="44"/>
      <c r="Q36" s="38"/>
      <c r="R36" s="38"/>
      <c r="S36" s="44"/>
      <c r="T36" s="33"/>
    </row>
    <row r="37" spans="1:20" s="17" customFormat="1" ht="25.5" customHeight="1" x14ac:dyDescent="0.25">
      <c r="A37" s="15"/>
      <c r="B37" s="34" t="s">
        <v>5</v>
      </c>
      <c r="C37" s="28"/>
      <c r="D37" s="29"/>
      <c r="E37" s="22"/>
      <c r="F37" s="41">
        <v>0.15</v>
      </c>
      <c r="G37" s="24"/>
      <c r="H37" s="88" t="s">
        <v>20</v>
      </c>
      <c r="I37" s="89"/>
      <c r="J37" s="42"/>
      <c r="K37" s="45">
        <v>0.5</v>
      </c>
      <c r="L37" s="38"/>
      <c r="M37" s="32"/>
      <c r="N37" s="105"/>
      <c r="O37" s="105"/>
      <c r="P37" s="38"/>
      <c r="Q37" s="38"/>
      <c r="R37" s="38"/>
      <c r="S37" s="38"/>
      <c r="T37" s="33"/>
    </row>
    <row r="38" spans="1:20" s="17" customFormat="1" ht="32.25" customHeight="1" x14ac:dyDescent="0.25">
      <c r="A38" s="15"/>
      <c r="B38" s="27" t="s">
        <v>41</v>
      </c>
      <c r="C38" s="28"/>
      <c r="D38" s="29"/>
      <c r="E38" s="22"/>
      <c r="F38" s="41">
        <v>0.08</v>
      </c>
      <c r="G38" s="24"/>
      <c r="H38" s="88" t="s">
        <v>19</v>
      </c>
      <c r="I38" s="89"/>
      <c r="J38" s="42"/>
      <c r="K38" s="45">
        <v>0.3</v>
      </c>
      <c r="L38" s="38"/>
      <c r="M38" s="32"/>
      <c r="N38" s="105"/>
      <c r="O38" s="105"/>
      <c r="P38" s="38"/>
      <c r="Q38" s="38"/>
      <c r="R38" s="38"/>
      <c r="S38" s="38"/>
      <c r="T38" s="33"/>
    </row>
    <row r="39" spans="1:20" s="17" customFormat="1" ht="22.5" customHeight="1" x14ac:dyDescent="0.25">
      <c r="A39" s="15"/>
      <c r="B39" s="34" t="s">
        <v>3</v>
      </c>
      <c r="C39" s="28"/>
      <c r="D39" s="29"/>
      <c r="E39" s="22"/>
      <c r="F39" s="41">
        <v>0.08</v>
      </c>
      <c r="G39" s="24"/>
      <c r="H39" s="88" t="s">
        <v>64</v>
      </c>
      <c r="I39" s="89"/>
      <c r="J39" s="59"/>
      <c r="K39" s="45">
        <v>1.5</v>
      </c>
      <c r="L39" s="38"/>
      <c r="M39" s="32"/>
      <c r="N39" s="87"/>
      <c r="O39" s="87"/>
      <c r="P39" s="38"/>
      <c r="Q39" s="38"/>
      <c r="R39" s="18"/>
      <c r="S39" s="38"/>
      <c r="T39" s="33"/>
    </row>
    <row r="40" spans="1:20" s="17" customFormat="1" ht="25.5" customHeight="1" x14ac:dyDescent="0.25">
      <c r="A40" s="15"/>
      <c r="B40" s="34" t="s">
        <v>42</v>
      </c>
      <c r="C40" s="28"/>
      <c r="D40" s="29"/>
      <c r="E40" s="22"/>
      <c r="F40" s="41">
        <v>0.05</v>
      </c>
      <c r="G40" s="24"/>
      <c r="H40" s="88" t="s">
        <v>25</v>
      </c>
      <c r="I40" s="89"/>
      <c r="J40" s="59"/>
      <c r="K40" s="45">
        <v>2</v>
      </c>
      <c r="L40" s="38"/>
      <c r="M40" s="32"/>
      <c r="N40" s="105"/>
      <c r="O40" s="105"/>
      <c r="P40" s="38"/>
      <c r="Q40" s="38"/>
      <c r="R40" s="18"/>
      <c r="S40" s="38"/>
      <c r="T40" s="33"/>
    </row>
    <row r="41" spans="1:20" s="17" customFormat="1" ht="44.25" customHeight="1" thickBot="1" x14ac:dyDescent="0.3">
      <c r="A41" s="15"/>
      <c r="B41" s="34" t="s">
        <v>43</v>
      </c>
      <c r="C41" s="28"/>
      <c r="D41" s="29"/>
      <c r="E41" s="22"/>
      <c r="F41" s="41">
        <v>0.24</v>
      </c>
      <c r="G41" s="24"/>
      <c r="H41" s="90" t="s">
        <v>18</v>
      </c>
      <c r="I41" s="91"/>
      <c r="J41" s="65"/>
      <c r="K41" s="79">
        <f>SUM(K34:K40)</f>
        <v>59.622515248823596</v>
      </c>
      <c r="L41" s="37"/>
      <c r="M41" s="32"/>
      <c r="N41" s="105"/>
      <c r="O41" s="105"/>
      <c r="P41" s="37"/>
      <c r="Q41" s="38"/>
      <c r="R41" s="18"/>
      <c r="S41" s="37"/>
      <c r="T41" s="33"/>
    </row>
    <row r="42" spans="1:20" s="17" customFormat="1" ht="27" customHeight="1" thickBot="1" x14ac:dyDescent="0.3">
      <c r="A42" s="15"/>
      <c r="B42" s="34" t="s">
        <v>44</v>
      </c>
      <c r="C42" s="28"/>
      <c r="D42" s="29"/>
      <c r="E42" s="22"/>
      <c r="F42" s="41">
        <v>0.6</v>
      </c>
      <c r="G42" s="24"/>
      <c r="H42" s="78" t="s">
        <v>33</v>
      </c>
      <c r="I42" s="46">
        <v>0.05</v>
      </c>
      <c r="J42" s="22"/>
      <c r="K42" s="79">
        <f>K41*I42+K41</f>
        <v>62.603641011264777</v>
      </c>
      <c r="L42" s="38"/>
      <c r="M42" s="32"/>
      <c r="N42" s="105"/>
      <c r="O42" s="105"/>
      <c r="P42" s="37"/>
      <c r="Q42" s="38"/>
      <c r="R42" s="18"/>
      <c r="S42" s="37"/>
      <c r="T42" s="33"/>
    </row>
    <row r="43" spans="1:20" s="17" customFormat="1" ht="36.75" customHeight="1" thickBot="1" x14ac:dyDescent="0.3">
      <c r="A43" s="15"/>
      <c r="B43" s="34" t="s">
        <v>45</v>
      </c>
      <c r="C43" s="28"/>
      <c r="D43" s="29"/>
      <c r="E43" s="22"/>
      <c r="F43" s="41">
        <v>0.45</v>
      </c>
      <c r="G43" s="24"/>
      <c r="H43" s="92" t="s">
        <v>17</v>
      </c>
      <c r="I43" s="93"/>
      <c r="J43" s="77">
        <f>J42/12</f>
        <v>0</v>
      </c>
      <c r="K43" s="67">
        <f>K42/12</f>
        <v>5.2169700842720648</v>
      </c>
      <c r="L43" s="38"/>
      <c r="M43" s="32"/>
      <c r="N43" s="105"/>
      <c r="O43" s="105"/>
      <c r="P43" s="37"/>
      <c r="Q43" s="38"/>
      <c r="R43" s="18"/>
      <c r="S43" s="37"/>
      <c r="T43" s="33"/>
    </row>
    <row r="44" spans="1:20" s="17" customFormat="1" ht="32.25" customHeight="1" thickBot="1" x14ac:dyDescent="0.3">
      <c r="A44" s="15"/>
      <c r="B44" s="133" t="s">
        <v>53</v>
      </c>
      <c r="C44" s="134"/>
      <c r="D44" s="135"/>
      <c r="E44" s="136"/>
      <c r="F44" s="76">
        <f>SUM(F25:F43)</f>
        <v>13.480000000000002</v>
      </c>
      <c r="G44" s="24"/>
      <c r="H44" s="87"/>
      <c r="I44" s="87"/>
      <c r="J44" s="30"/>
      <c r="K44" s="37"/>
      <c r="L44" s="38"/>
      <c r="M44" s="32"/>
      <c r="N44" s="32"/>
      <c r="O44" s="32"/>
      <c r="P44" s="32"/>
      <c r="Q44" s="32"/>
      <c r="R44" s="32"/>
      <c r="S44" s="32"/>
      <c r="T44" s="33"/>
    </row>
    <row r="45" spans="1:20" s="17" customFormat="1" ht="27.75" customHeight="1" x14ac:dyDescent="0.25">
      <c r="A45" s="15"/>
      <c r="B45" s="7"/>
      <c r="C45" s="7"/>
      <c r="D45" s="7"/>
      <c r="E45" s="7"/>
      <c r="F45" s="7"/>
      <c r="G45" s="7"/>
      <c r="H45" s="7"/>
      <c r="I45" s="7"/>
      <c r="J45" s="15"/>
      <c r="K45" s="15"/>
      <c r="L45" s="32"/>
      <c r="M45" s="32"/>
      <c r="N45" s="32"/>
      <c r="O45" s="32"/>
      <c r="P45" s="32"/>
      <c r="Q45" s="32"/>
      <c r="R45" s="32"/>
      <c r="S45" s="32"/>
      <c r="T45" s="33"/>
    </row>
    <row r="46" spans="1:20" s="17" customFormat="1" ht="26.25" customHeight="1" x14ac:dyDescent="0.25">
      <c r="A46" s="15"/>
      <c r="B46" s="7"/>
      <c r="C46" s="7"/>
      <c r="D46" s="7"/>
      <c r="E46" s="7"/>
      <c r="F46" s="7"/>
      <c r="G46" s="7"/>
      <c r="H46" s="7"/>
      <c r="I46" s="140" t="s">
        <v>56</v>
      </c>
      <c r="J46" s="140"/>
      <c r="K46" s="140"/>
      <c r="L46" s="15"/>
      <c r="M46" s="32"/>
      <c r="N46" s="32"/>
      <c r="O46" s="32"/>
      <c r="P46" s="32"/>
      <c r="Q46" s="32"/>
      <c r="R46" s="32"/>
      <c r="S46" s="32"/>
      <c r="T46" s="33"/>
    </row>
    <row r="47" spans="1:20" s="17" customFormat="1" ht="21" customHeight="1" x14ac:dyDescent="0.25">
      <c r="A47" s="15"/>
      <c r="B47" s="7"/>
      <c r="C47" s="7"/>
      <c r="D47" s="7"/>
      <c r="E47" s="7"/>
      <c r="F47" s="7"/>
      <c r="G47" s="7"/>
      <c r="H47" s="7"/>
      <c r="I47" s="141" t="s">
        <v>57</v>
      </c>
      <c r="J47" s="141"/>
      <c r="K47" s="141"/>
      <c r="L47" s="15"/>
      <c r="M47" s="15"/>
      <c r="N47" s="32"/>
      <c r="O47" s="32"/>
      <c r="P47" s="32"/>
      <c r="Q47" s="32"/>
      <c r="R47" s="32"/>
      <c r="S47" s="32"/>
    </row>
    <row r="48" spans="1:20" ht="19.5" customHeight="1" x14ac:dyDescent="0.25">
      <c r="B48" s="47"/>
      <c r="C48" s="47"/>
      <c r="D48" s="47"/>
      <c r="E48" s="47"/>
      <c r="F48" s="47"/>
      <c r="G48" s="47"/>
      <c r="H48" s="47"/>
      <c r="I48" s="47"/>
      <c r="M48" s="1"/>
      <c r="N48" s="51"/>
      <c r="O48" s="51"/>
      <c r="P48" s="51"/>
      <c r="Q48" s="51"/>
      <c r="R48" s="51"/>
      <c r="S48" s="51"/>
    </row>
    <row r="49" spans="2:19" ht="19.5" customHeight="1" x14ac:dyDescent="0.25">
      <c r="B49" s="47"/>
      <c r="C49" s="47"/>
      <c r="D49" s="47"/>
      <c r="E49" s="47"/>
      <c r="F49" s="47"/>
      <c r="G49" s="47"/>
      <c r="H49" s="47"/>
      <c r="I49" s="47"/>
      <c r="M49" s="1"/>
      <c r="N49" s="51"/>
      <c r="O49" s="51"/>
      <c r="P49" s="51"/>
      <c r="Q49" s="51"/>
      <c r="R49" s="51"/>
      <c r="S49" s="51"/>
    </row>
    <row r="50" spans="2:19" ht="19.5" customHeight="1" x14ac:dyDescent="0.25">
      <c r="B50" s="47"/>
      <c r="C50" s="47"/>
      <c r="D50" s="47"/>
      <c r="E50" s="47"/>
      <c r="F50" s="47"/>
      <c r="G50" s="47"/>
      <c r="H50" s="47"/>
      <c r="I50" s="47"/>
      <c r="M50" s="1"/>
      <c r="N50" s="51"/>
      <c r="O50" s="51"/>
      <c r="P50" s="51"/>
      <c r="Q50" s="51"/>
      <c r="R50" s="51"/>
      <c r="S50" s="51"/>
    </row>
    <row r="51" spans="2:19" ht="19.5" customHeight="1" x14ac:dyDescent="0.25">
      <c r="B51" s="47"/>
      <c r="C51" s="47"/>
      <c r="D51" s="47"/>
      <c r="E51" s="47"/>
      <c r="F51" s="47"/>
      <c r="G51" s="47"/>
      <c r="H51" s="47"/>
      <c r="I51" s="47"/>
      <c r="M51" s="1"/>
      <c r="N51" s="51"/>
      <c r="O51" s="51"/>
      <c r="P51" s="51"/>
      <c r="Q51" s="51"/>
      <c r="R51" s="51"/>
      <c r="S51" s="51"/>
    </row>
    <row r="52" spans="2:19" ht="19.5" customHeight="1" x14ac:dyDescent="0.25">
      <c r="B52" s="47"/>
      <c r="C52" s="47"/>
      <c r="D52" s="47"/>
      <c r="E52" s="47"/>
      <c r="F52" s="47"/>
      <c r="G52" s="47"/>
      <c r="H52" s="47"/>
      <c r="I52" s="47"/>
      <c r="M52" s="1"/>
      <c r="N52" s="51"/>
      <c r="O52" s="51"/>
      <c r="P52" s="51"/>
      <c r="Q52" s="51"/>
      <c r="R52" s="51"/>
      <c r="S52" s="51"/>
    </row>
    <row r="53" spans="2:19" ht="19.5" customHeight="1" x14ac:dyDescent="0.25">
      <c r="B53" s="47"/>
      <c r="C53" s="47"/>
      <c r="D53" s="47"/>
      <c r="E53" s="47"/>
      <c r="F53" s="47"/>
      <c r="G53" s="47"/>
      <c r="H53" s="47"/>
      <c r="I53" s="47"/>
      <c r="M53" s="1"/>
    </row>
    <row r="54" spans="2:19" ht="19.5" customHeight="1" x14ac:dyDescent="0.25">
      <c r="B54" s="47"/>
      <c r="C54" s="47"/>
      <c r="D54" s="47"/>
      <c r="E54" s="47"/>
      <c r="F54" s="47"/>
      <c r="G54" s="47"/>
      <c r="H54" s="47"/>
      <c r="I54" s="47"/>
      <c r="M54" s="1"/>
    </row>
    <row r="55" spans="2:19" ht="19.5" customHeight="1" x14ac:dyDescent="0.25">
      <c r="B55" s="47"/>
      <c r="C55" s="47"/>
      <c r="D55" s="47"/>
      <c r="E55" s="47"/>
      <c r="F55" s="47"/>
      <c r="G55" s="47"/>
      <c r="H55" s="47"/>
      <c r="I55" s="47"/>
      <c r="M55" s="1"/>
    </row>
    <row r="56" spans="2:19" ht="19.5" customHeight="1" x14ac:dyDescent="0.25">
      <c r="B56" s="47"/>
      <c r="C56" s="47"/>
      <c r="D56" s="47"/>
      <c r="E56" s="47"/>
      <c r="F56" s="47"/>
      <c r="G56" s="47"/>
      <c r="H56" s="47"/>
      <c r="I56" s="47"/>
      <c r="M56" s="1"/>
    </row>
    <row r="57" spans="2:19" ht="19.5" customHeight="1" x14ac:dyDescent="0.25">
      <c r="B57" s="47"/>
      <c r="C57" s="47"/>
      <c r="D57" s="47"/>
      <c r="E57" s="47"/>
      <c r="F57" s="47"/>
      <c r="G57" s="47"/>
      <c r="H57" s="47"/>
      <c r="I57" s="47"/>
      <c r="M57" s="1"/>
    </row>
    <row r="58" spans="2:19" ht="19.5" customHeight="1" x14ac:dyDescent="0.25">
      <c r="B58" s="47"/>
      <c r="C58" s="47"/>
      <c r="D58" s="47"/>
      <c r="E58" s="47"/>
      <c r="F58" s="47"/>
      <c r="G58" s="47"/>
      <c r="H58" s="47"/>
      <c r="I58" s="47"/>
      <c r="M58" s="1"/>
    </row>
    <row r="59" spans="2:19" ht="19.5" customHeight="1" x14ac:dyDescent="0.25">
      <c r="B59" s="47"/>
      <c r="C59" s="47"/>
      <c r="D59" s="47"/>
      <c r="E59" s="47"/>
      <c r="F59" s="47"/>
      <c r="G59" s="47"/>
      <c r="H59" s="47"/>
      <c r="I59" s="47"/>
      <c r="M59" s="1"/>
    </row>
    <row r="60" spans="2:19" ht="19.5" customHeight="1" x14ac:dyDescent="0.25"/>
    <row r="61" spans="2:19" ht="19.5" customHeight="1" x14ac:dyDescent="0.25"/>
    <row r="62" spans="2:19" ht="19.5" customHeight="1" x14ac:dyDescent="0.25"/>
    <row r="63" spans="2:19" ht="19.5" customHeight="1" x14ac:dyDescent="0.25"/>
  </sheetData>
  <sheetProtection algorithmName="SHA-512" hashValue="m5KEwXKMa3gN/szJobu7cPtp5N30CEY8qVp0lvJqO8icyHjyPVQPx1N+ogp6LJNVD0Zp+Q4yXWmjb49YHVyL5w==" saltValue="vUZeYsaN40gCPwh5scwu7Q==" spinCount="100000" sheet="1" objects="1" scenarios="1"/>
  <mergeCells count="40">
    <mergeCell ref="N42:O42"/>
    <mergeCell ref="N43:O43"/>
    <mergeCell ref="B23:F23"/>
    <mergeCell ref="N33:S33"/>
    <mergeCell ref="N39:O39"/>
    <mergeCell ref="N40:O40"/>
    <mergeCell ref="N41:O41"/>
    <mergeCell ref="N36:O36"/>
    <mergeCell ref="N37:O37"/>
    <mergeCell ref="N38:O38"/>
    <mergeCell ref="N25:Q25"/>
    <mergeCell ref="N34:O34"/>
    <mergeCell ref="N35:O35"/>
    <mergeCell ref="H33:I33"/>
    <mergeCell ref="H38:I38"/>
    <mergeCell ref="B1:J2"/>
    <mergeCell ref="C6:J6"/>
    <mergeCell ref="B18:B19"/>
    <mergeCell ref="C18:C19"/>
    <mergeCell ref="D18:D19"/>
    <mergeCell ref="E18:E19"/>
    <mergeCell ref="F18:F19"/>
    <mergeCell ref="G18:G19"/>
    <mergeCell ref="B9:L9"/>
    <mergeCell ref="B22:D22"/>
    <mergeCell ref="J3:L3"/>
    <mergeCell ref="I47:K47"/>
    <mergeCell ref="I46:K46"/>
    <mergeCell ref="C5:H5"/>
    <mergeCell ref="I5:J5"/>
    <mergeCell ref="H44:I44"/>
    <mergeCell ref="H32:K32"/>
    <mergeCell ref="H39:I39"/>
    <mergeCell ref="H40:I40"/>
    <mergeCell ref="H41:I41"/>
    <mergeCell ref="H43:I43"/>
    <mergeCell ref="H34:I34"/>
    <mergeCell ref="H35:I35"/>
    <mergeCell ref="H36:I36"/>
    <mergeCell ref="H37:I37"/>
  </mergeCells>
  <pageMargins left="0.7" right="0.7" top="0.75" bottom="0.75" header="0.3" footer="0.3"/>
  <pageSetup scale="3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Sheet Woven Pant</vt:lpstr>
      <vt:lpstr>'Cost Sheet Woven Pant'!Print_Area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2017-02-12T09:25:48Z</dcterms:modified>
</cp:coreProperties>
</file>